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ПК\2023\"/>
    </mc:Choice>
  </mc:AlternateContent>
  <bookViews>
    <workbookView xWindow="240" yWindow="30" windowWidth="6675" windowHeight="5700"/>
  </bookViews>
  <sheets>
    <sheet name="Лист1 (2)" sheetId="4" r:id="rId1"/>
  </sheets>
  <definedNames>
    <definedName name="_xlnm._FilterDatabase" localSheetId="0" hidden="1">'Лист1 (2)'!$CW$25:$DD$25</definedName>
  </definedNames>
  <calcPr calcId="162913"/>
</workbook>
</file>

<file path=xl/calcChain.xml><?xml version="1.0" encoding="utf-8"?>
<calcChain xmlns="http://schemas.openxmlformats.org/spreadsheetml/2006/main">
  <c r="CS49" i="4" l="1"/>
  <c r="DS49" i="4" s="1"/>
  <c r="CS48" i="4"/>
  <c r="DS48" i="4" s="1"/>
  <c r="CS47" i="4"/>
  <c r="DS47" i="4" s="1"/>
  <c r="CS46" i="4"/>
  <c r="DS46" i="4" s="1"/>
  <c r="CS45" i="4"/>
  <c r="DS45" i="4" s="1"/>
  <c r="CS44" i="4"/>
  <c r="DS44" i="4" s="1"/>
  <c r="CS43" i="4"/>
  <c r="DS43" i="4" s="1"/>
  <c r="CS42" i="4"/>
  <c r="DS42" i="4" s="1"/>
  <c r="CS41" i="4"/>
  <c r="DS41" i="4" s="1"/>
  <c r="CS40" i="4"/>
  <c r="DS40" i="4" s="1"/>
  <c r="CS39" i="4"/>
  <c r="DS39" i="4" s="1"/>
  <c r="CS38" i="4"/>
  <c r="DS38" i="4" s="1"/>
  <c r="CS37" i="4"/>
  <c r="DS37" i="4" s="1"/>
  <c r="CS36" i="4"/>
  <c r="DS36" i="4" s="1"/>
  <c r="CS35" i="4"/>
  <c r="DS35" i="4" s="1"/>
  <c r="CS34" i="4"/>
  <c r="DS34" i="4" s="1"/>
  <c r="CS33" i="4"/>
  <c r="DS33" i="4" s="1"/>
  <c r="CS32" i="4"/>
  <c r="DS32" i="4" s="1"/>
  <c r="CS31" i="4"/>
  <c r="DS31" i="4" s="1"/>
  <c r="CS30" i="4"/>
  <c r="DS30" i="4" s="1"/>
  <c r="CS29" i="4"/>
  <c r="DS29" i="4" s="1"/>
  <c r="CS28" i="4"/>
  <c r="DS28" i="4" s="1"/>
  <c r="DY28" i="4" l="1"/>
  <c r="O28" i="4" s="1"/>
</calcChain>
</file>

<file path=xl/sharedStrings.xml><?xml version="1.0" encoding="utf-8"?>
<sst xmlns="http://schemas.openxmlformats.org/spreadsheetml/2006/main" count="70" uniqueCount="52">
  <si>
    <t>1. Українська мова</t>
  </si>
  <si>
    <t>2. Математика</t>
  </si>
  <si>
    <t>3. Історія України</t>
  </si>
  <si>
    <t>3. Іноземна мова</t>
  </si>
  <si>
    <t>3. Біологія</t>
  </si>
  <si>
    <t>3. Фізика</t>
  </si>
  <si>
    <t>3. Хімія</t>
  </si>
  <si>
    <t>015 Професійна освіта (015.32 Електроніка, метрологія та радіотелекомунікації)</t>
  </si>
  <si>
    <t>015 Професійна освіта 
(015.38 Транспорт)</t>
  </si>
  <si>
    <t>051 Економіка</t>
  </si>
  <si>
    <t>071 Облік і оподаткування</t>
  </si>
  <si>
    <t>073 Менеджмент</t>
  </si>
  <si>
    <t>076 Підприємництво та торгівля</t>
  </si>
  <si>
    <t>101 Екологія</t>
  </si>
  <si>
    <t xml:space="preserve">121 Інженерія програмного забезпечення </t>
  </si>
  <si>
    <t xml:space="preserve">122 Комп'ютерні  науки </t>
  </si>
  <si>
    <t>131 Прикладна механіка</t>
  </si>
  <si>
    <t>132 Матеріалознавство</t>
  </si>
  <si>
    <t>133 Галузеве машинобудування</t>
  </si>
  <si>
    <t>141 Електроенергетика, електротехніка та електромеханіка</t>
  </si>
  <si>
    <t>142 Енергетичне машинобудування</t>
  </si>
  <si>
    <t>161 Хімічні технології та інженерія</t>
  </si>
  <si>
    <t>174 Автоматизація, комп'ютерно-інтегровані технології  та робототехніка</t>
  </si>
  <si>
    <t>175 Інформаційно-вимірювальні технології</t>
  </si>
  <si>
    <t xml:space="preserve">192 Будівництво та цивільна інженерія </t>
  </si>
  <si>
    <t>193 Геодезія та землеустрій</t>
  </si>
  <si>
    <t xml:space="preserve">274 Автомобільний траспорт </t>
  </si>
  <si>
    <t xml:space="preserve">275 Транспортні технології (275.03 на автомобільному транспорті) </t>
  </si>
  <si>
    <t>015 Професійна освіта (015.38 Транспорт)</t>
  </si>
  <si>
    <t>035 Філологія (035.10 Прикладна лінгвістика)</t>
  </si>
  <si>
    <t>Українська мова</t>
  </si>
  <si>
    <t>Математика</t>
  </si>
  <si>
    <t>Історія України</t>
  </si>
  <si>
    <t>Іноземна мова</t>
  </si>
  <si>
    <t>Біологія</t>
  </si>
  <si>
    <t>Фізика</t>
  </si>
  <si>
    <t>Хімія</t>
  </si>
  <si>
    <t>ОБОВ'ЯЗКОВІ ПРЕДМЕТИ</t>
  </si>
  <si>
    <t>ПРЕДМЕТ НА ВИБІР</t>
  </si>
  <si>
    <t>Так</t>
  </si>
  <si>
    <t>НІ</t>
  </si>
  <si>
    <t>РК</t>
  </si>
  <si>
    <t>ГК</t>
  </si>
  <si>
    <t>015 Професійна освіта 
(015.32 Електроніка, метрологія та радіотелекомунікації)</t>
  </si>
  <si>
    <t>035 Філологія 
(035.10 Прикладна лінгвістика)</t>
  </si>
  <si>
    <t xml:space="preserve">275 Транспортні технології 
(275.03 на автомобільному транспорті) </t>
  </si>
  <si>
    <t>КАЛЬКУЛЯТОР КОНКУРСНОГО БАЛУ ДЛЯ ВСТУПУ ДО ХНАДУ</t>
  </si>
  <si>
    <t>РЕЗУЛЬТАТ</t>
  </si>
  <si>
    <r>
      <t xml:space="preserve">ВВЕДИ СВОЇ </t>
    </r>
    <r>
      <rPr>
        <b/>
        <sz val="8"/>
        <color rgb="FFFF0000"/>
        <rFont val="Segoe Print"/>
        <charset val="204"/>
      </rPr>
      <t xml:space="preserve">РЕЗУЛЬТАТИ НМТ </t>
    </r>
    <r>
      <rPr>
        <b/>
        <sz val="8"/>
        <color theme="1"/>
        <rFont val="Segoe Print"/>
        <charset val="204"/>
      </rPr>
      <t xml:space="preserve">
(за 200-бальною шкалою)</t>
    </r>
  </si>
  <si>
    <r>
      <t xml:space="preserve">ЧИ ПРОХОДИВ(ЛА) </t>
    </r>
    <r>
      <rPr>
        <b/>
        <sz val="7"/>
        <color rgb="FFFF0000"/>
        <rFont val="Segoe Print"/>
        <charset val="204"/>
      </rPr>
      <t>ПІДГОТОВЧІ КУРСИ</t>
    </r>
    <r>
      <rPr>
        <b/>
        <sz val="7"/>
        <color theme="1"/>
        <rFont val="Segoe Print"/>
        <charset val="204"/>
      </rPr>
      <t xml:space="preserve"> В ХНАДУ В 2023 РОЦІ?</t>
    </r>
  </si>
  <si>
    <r>
      <t xml:space="preserve">ОТРИМАЙ СВІЙ </t>
    </r>
    <r>
      <rPr>
        <b/>
        <sz val="7"/>
        <color rgb="FFFF0000"/>
        <rFont val="Segoe Print"/>
        <charset val="204"/>
      </rPr>
      <t>КОНКУРСНИЙ БАЛ</t>
    </r>
    <r>
      <rPr>
        <b/>
        <sz val="7"/>
        <color theme="1"/>
        <rFont val="Segoe Print"/>
        <charset val="204"/>
      </rPr>
      <t xml:space="preserve"> ДЛЯ ВСТУПУ ЗА СПЕЦІАЛЬНОСТЯМИ ХНАДУ 
</t>
    </r>
    <r>
      <rPr>
        <b/>
        <sz val="8"/>
        <color theme="1"/>
        <rFont val="Segoe Print"/>
        <charset val="204"/>
      </rPr>
      <t>(конкурсний бал розраховується для заяви з 1-им або 2-им пріоритетом)</t>
    </r>
  </si>
  <si>
    <r>
      <t xml:space="preserve">ОБЕРИ СПЕЦІАЛЬНІСТЬ З ПЕРЕЛІКУ 
</t>
    </r>
    <r>
      <rPr>
        <b/>
        <sz val="9"/>
        <color theme="1"/>
        <rFont val="Segoe Print"/>
        <charset val="204"/>
      </rPr>
      <t xml:space="preserve">1. </t>
    </r>
    <r>
      <rPr>
        <b/>
        <sz val="9"/>
        <color rgb="FFFF0000"/>
        <rFont val="Segoe Print"/>
        <charset val="204"/>
      </rPr>
      <t>Натисни</t>
    </r>
    <r>
      <rPr>
        <b/>
        <sz val="9"/>
        <color theme="1"/>
        <rFont val="Segoe Print"/>
        <charset val="204"/>
      </rPr>
      <t xml:space="preserve"> на блакитну комірку нижче
2. Потім натисни </t>
    </r>
    <r>
      <rPr>
        <b/>
        <sz val="9"/>
        <color rgb="FFFF0000"/>
        <rFont val="Segoe Print"/>
        <charset val="204"/>
      </rPr>
      <t>на стрілку</t>
    </r>
    <r>
      <rPr>
        <b/>
        <sz val="9"/>
        <color theme="1"/>
        <rFont val="Segoe Print"/>
        <charset val="204"/>
      </rPr>
      <t xml:space="preserve">, що з'явится справа від комірки
3. </t>
    </r>
    <r>
      <rPr>
        <b/>
        <sz val="9"/>
        <color rgb="FFFF0000"/>
        <rFont val="Segoe Print"/>
        <charset val="204"/>
      </rPr>
      <t>Прокрути</t>
    </r>
    <r>
      <rPr>
        <b/>
        <sz val="9"/>
        <color theme="1"/>
        <rFont val="Segoe Print"/>
        <charset val="204"/>
      </rPr>
      <t xml:space="preserve"> весь перелік спеціальностей та </t>
    </r>
    <r>
      <rPr>
        <b/>
        <sz val="9"/>
        <color rgb="FFFF0000"/>
        <rFont val="Segoe Print"/>
        <charset val="204"/>
      </rPr>
      <t>обери</t>
    </r>
    <r>
      <rPr>
        <b/>
        <sz val="9"/>
        <color theme="1"/>
        <rFont val="Segoe Print"/>
        <charset val="204"/>
      </rPr>
      <t xml:space="preserve"> свою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</si>
</sst>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Segoe Print"/>
      <charset val="204"/>
    </font>
    <font>
      <b/>
      <sz val="12"/>
      <color indexed="8"/>
      <name val="Segoe Print"/>
      <charset val="204"/>
    </font>
    <font>
      <b/>
      <sz val="9"/>
      <color theme="1"/>
      <name val="Segoe Print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Segoe Print"/>
      <charset val="204"/>
    </font>
    <font>
      <sz val="6"/>
      <color theme="1"/>
      <name val="Calibri"/>
      <family val="2"/>
      <charset val="204"/>
      <scheme val="minor"/>
    </font>
    <font>
      <sz val="6"/>
      <color theme="1"/>
      <name val="Segoe Print"/>
      <charset val="204"/>
    </font>
    <font>
      <sz val="7"/>
      <color theme="1"/>
      <name val="Segoe Print"/>
      <charset val="204"/>
    </font>
    <font>
      <b/>
      <sz val="7"/>
      <color theme="1"/>
      <name val="Segoe Print"/>
      <charset val="204"/>
    </font>
    <font>
      <b/>
      <sz val="10"/>
      <color theme="1"/>
      <name val="Segoe Print"/>
      <charset val="204"/>
    </font>
    <font>
      <b/>
      <sz val="8"/>
      <color rgb="FFFF0000"/>
      <name val="Segoe Print"/>
      <charset val="204"/>
    </font>
    <font>
      <b/>
      <sz val="7"/>
      <color rgb="FFFF0000"/>
      <name val="Segoe Print"/>
      <charset val="204"/>
    </font>
    <font>
      <b/>
      <sz val="9"/>
      <color rgb="FFFF0000"/>
      <name val="Segoe Print"/>
      <charset val="204"/>
    </font>
    <font>
      <b/>
      <sz val="8"/>
      <color indexed="8"/>
      <name val="Segoe Print"/>
      <charset val="204"/>
    </font>
    <font>
      <b/>
      <sz val="16"/>
      <color theme="1"/>
      <name val="Segoe Print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FCA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9FD7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2D3E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8" fillId="5" borderId="3" xfId="0" applyFont="1" applyFill="1" applyBorder="1"/>
    <xf numFmtId="0" fontId="8" fillId="5" borderId="4" xfId="0" applyFont="1" applyFill="1" applyBorder="1"/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/>
    <xf numFmtId="0" fontId="8" fillId="5" borderId="12" xfId="0" applyFont="1" applyFill="1" applyBorder="1"/>
    <xf numFmtId="0" fontId="8" fillId="5" borderId="13" xfId="0" applyFont="1" applyFill="1" applyBorder="1"/>
    <xf numFmtId="0" fontId="9" fillId="5" borderId="0" xfId="0" applyFont="1" applyFill="1" applyBorder="1"/>
    <xf numFmtId="0" fontId="9" fillId="5" borderId="0" xfId="0" applyFont="1" applyFill="1" applyBorder="1" applyAlignment="1">
      <alignment horizontal="center" vertical="center"/>
    </xf>
    <xf numFmtId="0" fontId="9" fillId="5" borderId="3" xfId="0" applyFont="1" applyFill="1" applyBorder="1"/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/>
    <xf numFmtId="0" fontId="9" fillId="5" borderId="12" xfId="0" applyFont="1" applyFill="1" applyBorder="1"/>
    <xf numFmtId="0" fontId="9" fillId="5" borderId="13" xfId="0" applyFont="1" applyFill="1" applyBorder="1"/>
    <xf numFmtId="0" fontId="9" fillId="5" borderId="0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wrapText="1"/>
    </xf>
    <xf numFmtId="0" fontId="9" fillId="5" borderId="6" xfId="0" applyFont="1" applyFill="1" applyBorder="1" applyAlignment="1">
      <alignment wrapText="1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wrapText="1"/>
    </xf>
    <xf numFmtId="0" fontId="8" fillId="5" borderId="13" xfId="0" applyFont="1" applyFill="1" applyBorder="1" applyAlignment="1">
      <alignment wrapText="1"/>
    </xf>
    <xf numFmtId="0" fontId="9" fillId="5" borderId="0" xfId="0" applyFont="1" applyFill="1" applyBorder="1" applyAlignment="1">
      <alignment wrapText="1"/>
    </xf>
    <xf numFmtId="0" fontId="9" fillId="5" borderId="6" xfId="0" applyFont="1" applyFill="1" applyBorder="1"/>
    <xf numFmtId="0" fontId="9" fillId="5" borderId="8" xfId="0" applyFont="1" applyFill="1" applyBorder="1"/>
    <xf numFmtId="0" fontId="8" fillId="5" borderId="6" xfId="0" applyFont="1" applyFill="1" applyBorder="1"/>
    <xf numFmtId="0" fontId="8" fillId="5" borderId="7" xfId="0" applyFont="1" applyFill="1" applyBorder="1"/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/>
    <xf numFmtId="0" fontId="10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14" xfId="0" applyBorder="1" applyAlignment="1" applyProtection="1">
      <alignment wrapText="1"/>
      <protection hidden="1"/>
    </xf>
    <xf numFmtId="0" fontId="0" fillId="0" borderId="15" xfId="0" applyBorder="1" applyAlignment="1" applyProtection="1">
      <alignment wrapText="1"/>
      <protection hidden="1"/>
    </xf>
    <xf numFmtId="0" fontId="2" fillId="0" borderId="1" xfId="0" applyFont="1" applyFill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0" fontId="2" fillId="0" borderId="1" xfId="0" applyFont="1" applyFill="1" applyBorder="1" applyAlignment="1" applyProtection="1">
      <alignment horizontal="left" vertical="top"/>
      <protection hidden="1"/>
    </xf>
    <xf numFmtId="0" fontId="1" fillId="0" borderId="1" xfId="0" applyFont="1" applyFill="1" applyBorder="1" applyAlignment="1" applyProtection="1">
      <alignment horizontal="left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4" fillId="6" borderId="9" xfId="0" applyFont="1" applyFill="1" applyBorder="1" applyAlignment="1" applyProtection="1">
      <alignment vertical="center"/>
      <protection hidden="1"/>
    </xf>
    <xf numFmtId="0" fontId="4" fillId="6" borderId="10" xfId="0" applyFont="1" applyFill="1" applyBorder="1" applyAlignment="1" applyProtection="1">
      <alignment vertical="center" wrapText="1"/>
      <protection hidden="1"/>
    </xf>
    <xf numFmtId="0" fontId="4" fillId="6" borderId="11" xfId="0" applyFont="1" applyFill="1" applyBorder="1" applyAlignment="1" applyProtection="1">
      <alignment vertical="center" wrapText="1"/>
      <protection hidden="1"/>
    </xf>
    <xf numFmtId="0" fontId="3" fillId="5" borderId="0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164" fontId="3" fillId="0" borderId="10" xfId="0" applyNumberFormat="1" applyFont="1" applyBorder="1" applyAlignment="1" applyProtection="1">
      <alignment vertical="center" wrapText="1"/>
      <protection hidden="1"/>
    </xf>
    <xf numFmtId="164" fontId="3" fillId="0" borderId="11" xfId="0" applyNumberFormat="1" applyFont="1" applyBorder="1" applyAlignment="1" applyProtection="1">
      <alignment vertical="center" wrapText="1"/>
      <protection hidden="1"/>
    </xf>
    <xf numFmtId="164" fontId="3" fillId="0" borderId="9" xfId="0" applyNumberFormat="1" applyFont="1" applyBorder="1" applyAlignment="1" applyProtection="1">
      <alignment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16" fillId="6" borderId="9" xfId="0" applyFont="1" applyFill="1" applyBorder="1" applyAlignment="1" applyProtection="1">
      <alignment horizontal="center" vertical="center" wrapText="1"/>
      <protection locked="0"/>
    </xf>
    <xf numFmtId="0" fontId="16" fillId="6" borderId="10" xfId="0" applyFont="1" applyFill="1" applyBorder="1" applyAlignment="1" applyProtection="1">
      <alignment horizontal="center" vertical="center" wrapText="1"/>
      <protection locked="0"/>
    </xf>
    <xf numFmtId="0" fontId="16" fillId="6" borderId="11" xfId="0" applyFont="1" applyFill="1" applyBorder="1" applyAlignment="1" applyProtection="1">
      <alignment horizontal="center" vertical="center" wrapText="1"/>
      <protection locked="0"/>
    </xf>
    <xf numFmtId="164" fontId="7" fillId="0" borderId="9" xfId="0" applyNumberFormat="1" applyFont="1" applyBorder="1" applyAlignment="1" applyProtection="1">
      <alignment horizontal="center" vertical="center" wrapText="1"/>
      <protection hidden="1"/>
    </xf>
    <xf numFmtId="164" fontId="7" fillId="0" borderId="10" xfId="0" applyNumberFormat="1" applyFont="1" applyBorder="1" applyAlignment="1" applyProtection="1">
      <alignment horizontal="center" vertical="center" wrapText="1"/>
      <protection hidden="1"/>
    </xf>
    <xf numFmtId="164" fontId="7" fillId="0" borderId="11" xfId="0" applyNumberFormat="1" applyFont="1" applyBorder="1" applyAlignment="1" applyProtection="1">
      <alignment horizontal="center" vertical="center" wrapText="1"/>
      <protection hidden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AEFCA4"/>
      <color rgb="FFC2D3E8"/>
      <color rgb="FFAEC5E0"/>
      <color rgb="FFC5D5E9"/>
      <color rgb="FF7CA1CE"/>
      <color rgb="FF9786FA"/>
      <color rgb="FFF5A9EC"/>
      <color rgb="FFC3F7A9"/>
      <color rgb="FFE9FD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50222</xdr:colOff>
      <xdr:row>8</xdr:row>
      <xdr:rowOff>9525</xdr:rowOff>
    </xdr:from>
    <xdr:to>
      <xdr:col>9</xdr:col>
      <xdr:colOff>658956</xdr:colOff>
      <xdr:row>9</xdr:row>
      <xdr:rowOff>103909</xdr:rowOff>
    </xdr:to>
    <xdr:sp macro="" textlink="">
      <xdr:nvSpPr>
        <xdr:cNvPr id="2" name="Стрелка вниз 1"/>
        <xdr:cNvSpPr/>
      </xdr:nvSpPr>
      <xdr:spPr>
        <a:xfrm>
          <a:off x="3307772" y="1257300"/>
          <a:ext cx="608734" cy="227734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38966</xdr:colOff>
      <xdr:row>21</xdr:row>
      <xdr:rowOff>16328</xdr:rowOff>
    </xdr:from>
    <xdr:to>
      <xdr:col>9</xdr:col>
      <xdr:colOff>628650</xdr:colOff>
      <xdr:row>23</xdr:row>
      <xdr:rowOff>108857</xdr:rowOff>
    </xdr:to>
    <xdr:sp macro="" textlink="">
      <xdr:nvSpPr>
        <xdr:cNvPr id="3" name="Стрелка вниз 2"/>
        <xdr:cNvSpPr/>
      </xdr:nvSpPr>
      <xdr:spPr>
        <a:xfrm>
          <a:off x="3296516" y="3635828"/>
          <a:ext cx="589684" cy="225879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12</xdr:col>
      <xdr:colOff>31505</xdr:colOff>
      <xdr:row>16</xdr:row>
      <xdr:rowOff>65942</xdr:rowOff>
    </xdr:from>
    <xdr:to>
      <xdr:col>13</xdr:col>
      <xdr:colOff>53486</xdr:colOff>
      <xdr:row>16</xdr:row>
      <xdr:rowOff>139211</xdr:rowOff>
    </xdr:to>
    <xdr:sp macro="" textlink="">
      <xdr:nvSpPr>
        <xdr:cNvPr id="4" name="Стрелка вправо 3"/>
        <xdr:cNvSpPr/>
      </xdr:nvSpPr>
      <xdr:spPr>
        <a:xfrm>
          <a:off x="4822580" y="2875817"/>
          <a:ext cx="107706" cy="73269"/>
        </a:xfrm>
        <a:prstGeom prst="rightArrow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197827</xdr:colOff>
      <xdr:row>26</xdr:row>
      <xdr:rowOff>14654</xdr:rowOff>
    </xdr:from>
    <xdr:to>
      <xdr:col>7</xdr:col>
      <xdr:colOff>417634</xdr:colOff>
      <xdr:row>26</xdr:row>
      <xdr:rowOff>117231</xdr:rowOff>
    </xdr:to>
    <xdr:sp macro="" textlink="">
      <xdr:nvSpPr>
        <xdr:cNvPr id="5" name="Стрелка вниз 4"/>
        <xdr:cNvSpPr/>
      </xdr:nvSpPr>
      <xdr:spPr>
        <a:xfrm>
          <a:off x="2601058" y="4989635"/>
          <a:ext cx="219807" cy="102577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15</xdr:col>
      <xdr:colOff>0</xdr:colOff>
      <xdr:row>26</xdr:row>
      <xdr:rowOff>7327</xdr:rowOff>
    </xdr:from>
    <xdr:to>
      <xdr:col>16</xdr:col>
      <xdr:colOff>36634</xdr:colOff>
      <xdr:row>26</xdr:row>
      <xdr:rowOff>109904</xdr:rowOff>
    </xdr:to>
    <xdr:sp macro="" textlink="">
      <xdr:nvSpPr>
        <xdr:cNvPr id="6" name="Стрелка вниз 5"/>
        <xdr:cNvSpPr/>
      </xdr:nvSpPr>
      <xdr:spPr>
        <a:xfrm>
          <a:off x="5641731" y="4982308"/>
          <a:ext cx="219807" cy="102577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52"/>
  <sheetViews>
    <sheetView tabSelected="1" zoomScale="115" zoomScaleNormal="115" workbookViewId="0">
      <selection activeCell="U19" sqref="U19"/>
    </sheetView>
  </sheetViews>
  <sheetFormatPr defaultRowHeight="15" x14ac:dyDescent="0.25"/>
  <cols>
    <col min="1" max="1" width="4.85546875" style="2" customWidth="1"/>
    <col min="2" max="3" width="2.7109375" style="2" customWidth="1"/>
    <col min="4" max="4" width="10.42578125" style="3" customWidth="1"/>
    <col min="5" max="5" width="2.7109375" style="3" customWidth="1"/>
    <col min="6" max="6" width="11" style="3" customWidth="1"/>
    <col min="7" max="7" width="2.7109375" style="3" customWidth="1"/>
    <col min="8" max="8" width="10.42578125" style="3" customWidth="1"/>
    <col min="9" max="9" width="2.7109375" style="3" customWidth="1"/>
    <col min="10" max="10" width="10.42578125" style="3" customWidth="1"/>
    <col min="11" max="11" width="2.7109375" style="3" customWidth="1"/>
    <col min="12" max="12" width="10.42578125" style="3" customWidth="1"/>
    <col min="13" max="14" width="1.28515625" style="3" customWidth="1"/>
    <col min="15" max="15" width="10.42578125" style="3" customWidth="1"/>
    <col min="16" max="16" width="2.7109375" style="3" customWidth="1"/>
    <col min="17" max="17" width="10.42578125" style="3" customWidth="1"/>
    <col min="18" max="19" width="2.7109375" style="2" customWidth="1"/>
    <col min="20" max="56" width="9.5703125" style="38" customWidth="1"/>
    <col min="57" max="57" width="9.5703125" style="38" hidden="1" customWidth="1"/>
    <col min="58" max="92" width="2.5703125" style="38" hidden="1" customWidth="1"/>
    <col min="93" max="100" width="5.42578125" style="38" hidden="1" customWidth="1"/>
    <col min="101" max="101" width="5.42578125" style="39" hidden="1" customWidth="1"/>
    <col min="102" max="112" width="5.42578125" style="38" hidden="1" customWidth="1"/>
    <col min="113" max="113" width="5.42578125" style="40" hidden="1" customWidth="1"/>
    <col min="114" max="122" width="5.42578125" style="38" hidden="1" customWidth="1"/>
    <col min="123" max="123" width="11.85546875" style="40" hidden="1" customWidth="1"/>
    <col min="124" max="132" width="5.42578125" style="38" hidden="1" customWidth="1"/>
    <col min="133" max="135" width="9.140625" hidden="1" customWidth="1"/>
    <col min="136" max="144" width="9.140625" customWidth="1"/>
  </cols>
  <sheetData>
    <row r="1" spans="2:100" ht="15.75" thickBot="1" x14ac:dyDescent="0.3"/>
    <row r="2" spans="2:100" ht="10.5" customHeight="1" thickBot="1" x14ac:dyDescent="0.3"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6"/>
      <c r="S2" s="8"/>
    </row>
    <row r="3" spans="2:100" x14ac:dyDescent="0.25">
      <c r="B3" s="9"/>
      <c r="C3" s="84" t="s">
        <v>46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  <c r="S3" s="10"/>
    </row>
    <row r="4" spans="2:100" ht="15" hidden="1" customHeight="1" x14ac:dyDescent="0.25">
      <c r="B4" s="9"/>
      <c r="C4" s="87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9"/>
      <c r="S4" s="10"/>
    </row>
    <row r="5" spans="2:100" ht="15.75" thickBot="1" x14ac:dyDescent="0.3">
      <c r="B5" s="9"/>
      <c r="C5" s="90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2"/>
      <c r="S5" s="10"/>
    </row>
    <row r="6" spans="2:100" ht="10.5" customHeight="1" thickBot="1" x14ac:dyDescent="0.3">
      <c r="B6" s="9"/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6"/>
      <c r="S6" s="10"/>
    </row>
    <row r="7" spans="2:100" ht="18" customHeight="1" x14ac:dyDescent="0.25">
      <c r="B7" s="9"/>
      <c r="C7" s="93" t="s">
        <v>48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5"/>
      <c r="S7" s="10"/>
    </row>
    <row r="8" spans="2:100" ht="18" customHeight="1" thickBot="1" x14ac:dyDescent="0.3">
      <c r="B8" s="9"/>
      <c r="C8" s="96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8"/>
      <c r="S8" s="10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</row>
    <row r="9" spans="2:100" ht="10.5" customHeight="1" x14ac:dyDescent="0.35">
      <c r="B9" s="9"/>
      <c r="C9" s="11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1"/>
      <c r="S9" s="10"/>
    </row>
    <row r="10" spans="2:100" ht="10.5" customHeight="1" thickBot="1" x14ac:dyDescent="0.4">
      <c r="B10" s="9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1"/>
      <c r="S10" s="10"/>
    </row>
    <row r="11" spans="2:100" ht="10.5" customHeight="1" thickBot="1" x14ac:dyDescent="0.4">
      <c r="B11" s="9"/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5"/>
      <c r="S11" s="10"/>
    </row>
    <row r="12" spans="2:100" ht="17.25" thickBot="1" x14ac:dyDescent="0.4">
      <c r="B12" s="9"/>
      <c r="C12" s="16"/>
      <c r="D12" s="99" t="s">
        <v>37</v>
      </c>
      <c r="E12" s="100"/>
      <c r="F12" s="101"/>
      <c r="G12" s="12"/>
      <c r="H12" s="99" t="s">
        <v>38</v>
      </c>
      <c r="I12" s="100"/>
      <c r="J12" s="100"/>
      <c r="K12" s="100"/>
      <c r="L12" s="100"/>
      <c r="M12" s="100"/>
      <c r="N12" s="100"/>
      <c r="O12" s="100"/>
      <c r="P12" s="100"/>
      <c r="Q12" s="101"/>
      <c r="R12" s="17"/>
      <c r="S12" s="10"/>
    </row>
    <row r="13" spans="2:100" ht="10.5" customHeight="1" thickBot="1" x14ac:dyDescent="0.4">
      <c r="B13" s="9"/>
      <c r="C13" s="1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7"/>
      <c r="S13" s="10"/>
    </row>
    <row r="14" spans="2:100" ht="30.75" thickBot="1" x14ac:dyDescent="0.4">
      <c r="B14" s="9"/>
      <c r="C14" s="16"/>
      <c r="D14" s="35" t="s">
        <v>30</v>
      </c>
      <c r="E14" s="36"/>
      <c r="F14" s="35" t="s">
        <v>31</v>
      </c>
      <c r="G14" s="36"/>
      <c r="H14" s="37" t="s">
        <v>32</v>
      </c>
      <c r="I14" s="36"/>
      <c r="J14" s="37" t="s">
        <v>33</v>
      </c>
      <c r="K14" s="36"/>
      <c r="L14" s="37" t="s">
        <v>34</v>
      </c>
      <c r="M14" s="36"/>
      <c r="N14" s="36"/>
      <c r="O14" s="37" t="s">
        <v>35</v>
      </c>
      <c r="P14" s="36"/>
      <c r="Q14" s="37" t="s">
        <v>36</v>
      </c>
      <c r="R14" s="17"/>
      <c r="S14" s="10"/>
    </row>
    <row r="15" spans="2:100" ht="17.25" thickBot="1" x14ac:dyDescent="0.4">
      <c r="B15" s="9"/>
      <c r="C15" s="16"/>
      <c r="D15" s="33"/>
      <c r="E15" s="31"/>
      <c r="F15" s="33"/>
      <c r="G15" s="31"/>
      <c r="H15" s="33"/>
      <c r="I15" s="31"/>
      <c r="J15" s="33"/>
      <c r="K15" s="31"/>
      <c r="L15" s="33"/>
      <c r="M15" s="31"/>
      <c r="N15" s="31"/>
      <c r="O15" s="33"/>
      <c r="P15" s="31"/>
      <c r="Q15" s="33"/>
      <c r="R15" s="17"/>
      <c r="S15" s="10"/>
    </row>
    <row r="16" spans="2:100" ht="10.5" customHeight="1" thickBot="1" x14ac:dyDescent="0.4">
      <c r="B16" s="9"/>
      <c r="C16" s="16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7"/>
      <c r="S16" s="10"/>
    </row>
    <row r="17" spans="1:132" ht="17.25" thickBot="1" x14ac:dyDescent="0.4">
      <c r="B17" s="9"/>
      <c r="C17" s="16"/>
      <c r="D17" s="102" t="s">
        <v>49</v>
      </c>
      <c r="E17" s="103"/>
      <c r="F17" s="103"/>
      <c r="G17" s="103"/>
      <c r="H17" s="103"/>
      <c r="I17" s="103"/>
      <c r="J17" s="103"/>
      <c r="K17" s="103"/>
      <c r="L17" s="104"/>
      <c r="M17" s="31"/>
      <c r="N17" s="31"/>
      <c r="O17" s="105"/>
      <c r="P17" s="106"/>
      <c r="Q17" s="107"/>
      <c r="R17" s="17"/>
      <c r="S17" s="10"/>
    </row>
    <row r="18" spans="1:132" s="1" customFormat="1" ht="10.5" customHeight="1" thickBot="1" x14ac:dyDescent="0.4">
      <c r="A18" s="4"/>
      <c r="B18" s="19"/>
      <c r="C18" s="20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2"/>
      <c r="S18" s="23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0"/>
      <c r="DJ18" s="42"/>
      <c r="DK18" s="42"/>
      <c r="DL18" s="42"/>
      <c r="DM18" s="42"/>
      <c r="DN18" s="42"/>
      <c r="DO18" s="42"/>
      <c r="DP18" s="42"/>
      <c r="DQ18" s="42"/>
      <c r="DR18" s="42"/>
      <c r="DS18" s="40"/>
      <c r="DT18" s="42"/>
      <c r="DU18" s="42"/>
      <c r="DV18" s="42"/>
      <c r="DW18" s="42"/>
      <c r="DX18" s="42"/>
      <c r="DY18" s="42"/>
      <c r="DZ18" s="42"/>
      <c r="EA18" s="42"/>
      <c r="EB18" s="42"/>
    </row>
    <row r="19" spans="1:132" s="1" customFormat="1" ht="10.5" customHeight="1" thickBot="1" x14ac:dyDescent="0.4">
      <c r="A19" s="4"/>
      <c r="B19" s="19"/>
      <c r="C19" s="24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24"/>
      <c r="S19" s="23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0"/>
      <c r="DJ19" s="42"/>
      <c r="DK19" s="42"/>
      <c r="DL19" s="42"/>
      <c r="DM19" s="42"/>
      <c r="DN19" s="42"/>
      <c r="DO19" s="42"/>
      <c r="DP19" s="42"/>
      <c r="DQ19" s="42"/>
      <c r="DR19" s="42"/>
      <c r="DS19" s="40"/>
      <c r="DT19" s="42"/>
      <c r="DU19" s="42"/>
      <c r="DV19" s="42"/>
      <c r="DW19" s="42"/>
      <c r="DX19" s="42"/>
      <c r="DY19" s="42"/>
      <c r="DZ19" s="42"/>
      <c r="EA19" s="42"/>
      <c r="EB19" s="42"/>
    </row>
    <row r="20" spans="1:132" s="1" customFormat="1" x14ac:dyDescent="0.25">
      <c r="A20" s="4"/>
      <c r="B20" s="19"/>
      <c r="C20" s="72" t="s">
        <v>50</v>
      </c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4"/>
      <c r="S20" s="23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0"/>
      <c r="DJ20" s="42"/>
      <c r="DK20" s="42"/>
      <c r="DL20" s="42"/>
      <c r="DM20" s="42"/>
      <c r="DN20" s="42"/>
      <c r="DO20" s="42"/>
      <c r="DP20" s="42"/>
      <c r="DQ20" s="42"/>
      <c r="DR20" s="42"/>
      <c r="DS20" s="40"/>
      <c r="DT20" s="42"/>
      <c r="DU20" s="42"/>
      <c r="DV20" s="42"/>
      <c r="DW20" s="42"/>
      <c r="DX20" s="42"/>
      <c r="DY20" s="42"/>
      <c r="DZ20" s="42"/>
      <c r="EA20" s="42"/>
      <c r="EB20" s="42"/>
    </row>
    <row r="21" spans="1:132" s="1" customFormat="1" ht="15.75" thickBot="1" x14ac:dyDescent="0.3">
      <c r="A21" s="4"/>
      <c r="B21" s="19"/>
      <c r="C21" s="75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7"/>
      <c r="S21" s="23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0"/>
      <c r="DJ21" s="42"/>
      <c r="DK21" s="42"/>
      <c r="DL21" s="42"/>
      <c r="DM21" s="42"/>
      <c r="DN21" s="42"/>
      <c r="DO21" s="42"/>
      <c r="DP21" s="42"/>
      <c r="DQ21" s="42"/>
      <c r="DR21" s="42"/>
      <c r="DS21" s="40"/>
      <c r="DT21" s="42"/>
      <c r="DU21" s="42"/>
      <c r="DV21" s="42"/>
      <c r="DW21" s="42"/>
      <c r="DX21" s="42"/>
      <c r="DY21" s="42"/>
      <c r="DZ21" s="42"/>
      <c r="EA21" s="42"/>
      <c r="EB21" s="42"/>
    </row>
    <row r="22" spans="1:132" s="1" customFormat="1" ht="10.5" customHeight="1" x14ac:dyDescent="0.35">
      <c r="A22" s="4"/>
      <c r="B22" s="19"/>
      <c r="C22" s="24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24"/>
      <c r="S22" s="23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0"/>
      <c r="DJ22" s="42"/>
      <c r="DK22" s="42"/>
      <c r="DL22" s="42"/>
      <c r="DM22" s="42"/>
      <c r="DN22" s="42"/>
      <c r="DO22" s="42"/>
      <c r="DP22" s="42"/>
      <c r="DQ22" s="42"/>
      <c r="DR22" s="42"/>
      <c r="DS22" s="40"/>
      <c r="DT22" s="42"/>
      <c r="DU22" s="42"/>
      <c r="DV22" s="42"/>
      <c r="DW22" s="42"/>
      <c r="DX22" s="42"/>
      <c r="DY22" s="42"/>
      <c r="DZ22" s="42"/>
      <c r="EA22" s="42"/>
      <c r="EB22" s="42"/>
    </row>
    <row r="23" spans="1:132" s="1" customFormat="1" ht="10.5" hidden="1" customHeight="1" x14ac:dyDescent="0.35">
      <c r="A23" s="4"/>
      <c r="B23" s="19"/>
      <c r="C23" s="24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24"/>
      <c r="S23" s="23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3" t="s">
        <v>39</v>
      </c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0"/>
      <c r="DJ23" s="42"/>
      <c r="DK23" s="42"/>
      <c r="DL23" s="42"/>
      <c r="DM23" s="42"/>
      <c r="DN23" s="42"/>
      <c r="DO23" s="42"/>
      <c r="DP23" s="42"/>
      <c r="DQ23" s="42"/>
      <c r="DR23" s="42"/>
      <c r="DS23" s="40"/>
      <c r="DT23" s="42"/>
      <c r="DU23" s="42"/>
      <c r="DV23" s="42"/>
      <c r="DW23" s="42"/>
      <c r="DX23" s="42"/>
      <c r="DY23" s="42"/>
      <c r="DZ23" s="42"/>
      <c r="EA23" s="42"/>
      <c r="EB23" s="42"/>
    </row>
    <row r="24" spans="1:132" s="1" customFormat="1" ht="10.5" customHeight="1" thickBot="1" x14ac:dyDescent="0.4">
      <c r="A24" s="4"/>
      <c r="B24" s="19"/>
      <c r="C24" s="24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24"/>
      <c r="S24" s="23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4" t="s">
        <v>40</v>
      </c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0"/>
      <c r="DJ24" s="42"/>
      <c r="DK24" s="42"/>
      <c r="DL24" s="42"/>
      <c r="DM24" s="42"/>
      <c r="DN24" s="42"/>
      <c r="DO24" s="42"/>
      <c r="DP24" s="42"/>
      <c r="DQ24" s="42"/>
      <c r="DR24" s="42"/>
      <c r="DS24" s="40"/>
      <c r="DT24" s="42"/>
      <c r="DU24" s="42"/>
      <c r="DV24" s="42"/>
      <c r="DW24" s="42"/>
      <c r="DX24" s="42"/>
      <c r="DY24" s="42"/>
      <c r="DZ24" s="42"/>
      <c r="EA24" s="42"/>
      <c r="EB24" s="42"/>
    </row>
    <row r="25" spans="1:132" ht="10.5" customHeight="1" thickBot="1" x14ac:dyDescent="0.4">
      <c r="B25" s="9"/>
      <c r="C25" s="13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5"/>
      <c r="S25" s="10"/>
      <c r="CX25" s="45" t="s">
        <v>0</v>
      </c>
      <c r="CY25" s="46" t="s">
        <v>1</v>
      </c>
      <c r="CZ25" s="47" t="s">
        <v>2</v>
      </c>
      <c r="DA25" s="47" t="s">
        <v>3</v>
      </c>
      <c r="DB25" s="47" t="s">
        <v>4</v>
      </c>
      <c r="DC25" s="47" t="s">
        <v>5</v>
      </c>
      <c r="DD25" s="47" t="s">
        <v>6</v>
      </c>
    </row>
    <row r="26" spans="1:132" ht="75.75" customHeight="1" thickBot="1" x14ac:dyDescent="0.4">
      <c r="B26" s="9"/>
      <c r="C26" s="16"/>
      <c r="D26" s="78" t="s">
        <v>51</v>
      </c>
      <c r="E26" s="79"/>
      <c r="F26" s="79"/>
      <c r="G26" s="79"/>
      <c r="H26" s="79"/>
      <c r="I26" s="79"/>
      <c r="J26" s="79"/>
      <c r="K26" s="79"/>
      <c r="L26" s="79"/>
      <c r="M26" s="80"/>
      <c r="N26" s="34"/>
      <c r="O26" s="81" t="s">
        <v>47</v>
      </c>
      <c r="P26" s="82"/>
      <c r="Q26" s="83"/>
      <c r="R26" s="17"/>
      <c r="S26" s="10"/>
      <c r="CX26" s="45"/>
      <c r="CY26" s="46"/>
      <c r="CZ26" s="47"/>
      <c r="DA26" s="47"/>
      <c r="DB26" s="47"/>
      <c r="DC26" s="47"/>
      <c r="DD26" s="47"/>
    </row>
    <row r="27" spans="1:132" ht="10.5" customHeight="1" thickBot="1" x14ac:dyDescent="0.4">
      <c r="B27" s="9"/>
      <c r="C27" s="16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7"/>
      <c r="S27" s="10"/>
      <c r="CX27" s="45"/>
      <c r="CY27" s="46"/>
      <c r="CZ27" s="47"/>
      <c r="DA27" s="47"/>
      <c r="DB27" s="47"/>
      <c r="DC27" s="47"/>
      <c r="DD27" s="47"/>
    </row>
    <row r="28" spans="1:132" ht="34.5" customHeight="1" thickBot="1" x14ac:dyDescent="0.4">
      <c r="B28" s="9"/>
      <c r="C28" s="16"/>
      <c r="D28" s="66"/>
      <c r="E28" s="67"/>
      <c r="F28" s="67"/>
      <c r="G28" s="67"/>
      <c r="H28" s="67"/>
      <c r="I28" s="67"/>
      <c r="J28" s="67"/>
      <c r="K28" s="67"/>
      <c r="L28" s="68"/>
      <c r="M28" s="32"/>
      <c r="N28" s="32"/>
      <c r="O28" s="69" t="str">
        <f>DY28</f>
        <v>Введіть оцінку за 1-ий предмет</v>
      </c>
      <c r="P28" s="70"/>
      <c r="Q28" s="71"/>
      <c r="R28" s="17"/>
      <c r="S28" s="10"/>
      <c r="CS28" s="63">
        <f>IF(O$17="так",ROUND((10+($D$15*CX28+$F$15*CY28+$J$15*DA28+$L$15*DB28+$O$15*DC28+$Q$15*DD28+$H$15*CZ28)/(CX28+CY28+IF($H$15&gt;0,CZ28,IF($J$15&gt;0,DA28,IF($L$15&gt;0,DB28,IF($O$15&gt;0,DC28,IF($Q$15&gt;0,DD28,10000)))))))*CT$51*CT$52,3),ROUND((($D$15*CX28+$F$15*CY28+$J$15*DA28+$L$15*DB28+$O$15*DC28+$Q$15*DD28+$H$15*CZ28)/(CX28+CY28+IF($H$15&gt;0,CZ28,IF($J$15&gt;0,DA28,IF($L$15&gt;0,DB28,IF($O$15&gt;0,DC28,IF($Q$15&gt;0,DD28,10000)))))))*CT$51*CT$52,3))</f>
        <v>0</v>
      </c>
      <c r="CT28" s="64"/>
      <c r="CU28" s="65"/>
      <c r="CW28" s="48" t="s">
        <v>7</v>
      </c>
      <c r="CX28" s="49">
        <v>0.3</v>
      </c>
      <c r="CY28" s="49">
        <v>0.5</v>
      </c>
      <c r="CZ28" s="49">
        <v>0.2</v>
      </c>
      <c r="DA28" s="49">
        <v>0.3</v>
      </c>
      <c r="DB28" s="49">
        <v>0.3</v>
      </c>
      <c r="DC28" s="50">
        <v>0.3</v>
      </c>
      <c r="DD28" s="49">
        <v>0.3</v>
      </c>
      <c r="DI28" s="51" t="s">
        <v>43</v>
      </c>
      <c r="DJ28" s="52"/>
      <c r="DK28" s="52"/>
      <c r="DL28" s="52"/>
      <c r="DM28" s="52"/>
      <c r="DN28" s="52"/>
      <c r="DO28" s="52"/>
      <c r="DP28" s="52"/>
      <c r="DQ28" s="53"/>
      <c r="DR28" s="54"/>
      <c r="DS28" s="62" t="str">
        <f>IF(D$15=0,"Введіть оцінку за 1-ий предмет",IF(D$15&lt;100,"Введіть оцінки за 200-бальною шкалою",IF(F$15=0,"Введіть оцінку за 2-ий предмет",IF(F$15&lt;100,"Введіть оцінки за 200-бальною шкалою",IF(H$15+J$15+L$15+O$15+Q$15&gt;200,"Виберіть тільки один 3-ій предмет",IF(CS28&gt;100,IF(O$17=0,"Позначте Так або Ні в графі підготовчих курсів",IF(D$28=0,"Оберіть спеціальність з переліку зліва",CS28)),IF(CS28&lt;20,"Введіть оцінку за 3-ій предмет","Введіть оцінки за 200-бальною шкалою")))))))</f>
        <v>Введіть оцінку за 1-ий предмет</v>
      </c>
      <c r="DT28" s="60"/>
      <c r="DU28" s="61"/>
      <c r="DY28" s="55" t="str">
        <f>IF(D28=0,DS28,INDEX(DS:DS,MATCH(D28,DI:DI,0)))</f>
        <v>Введіть оцінку за 1-ий предмет</v>
      </c>
    </row>
    <row r="29" spans="1:132" ht="10.5" customHeight="1" thickBot="1" x14ac:dyDescent="0.4">
      <c r="B29" s="9"/>
      <c r="C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6"/>
      <c r="S29" s="10"/>
      <c r="CS29" s="63">
        <f>IF(O$17="так",ROUND((10+($D$15*CX29+$F$15*CY29+$J$15*DA29+$L$15*DB29+$O$15*DC29+$Q$15*DD29+$H$15*CZ29)/(CX29+CY29+IF($H$15&gt;0,CZ29,IF($J$15&gt;0,DA29,IF($L$15&gt;0,DB29,IF($O$15&gt;0,DC29,IF($Q$15&gt;0,DD29,10000)))))))*CT$51*CT$52,3),ROUND((($D$15*CX29+$F$15*CY29+$J$15*DA29+$L$15*DB29+$O$15*DC29+$Q$15*DD29+$H$15*CZ29)/(CX29+CY29+IF($H$15&gt;0,CZ29,IF($J$15&gt;0,DA29,IF($L$15&gt;0,DB29,IF($O$15&gt;0,DC29,IF($Q$15&gt;0,DD29,10000)))))))*CT$51*CT$52,3))</f>
        <v>0</v>
      </c>
      <c r="CT29" s="64"/>
      <c r="CU29" s="65"/>
      <c r="CW29" s="48" t="s">
        <v>28</v>
      </c>
      <c r="CX29" s="49">
        <v>0.35</v>
      </c>
      <c r="CY29" s="49">
        <v>0.4</v>
      </c>
      <c r="CZ29" s="49">
        <v>0.25</v>
      </c>
      <c r="DA29" s="49">
        <v>0.3</v>
      </c>
      <c r="DB29" s="49">
        <v>0.3</v>
      </c>
      <c r="DC29" s="49">
        <v>0.3</v>
      </c>
      <c r="DD29" s="49">
        <v>0.3</v>
      </c>
      <c r="DI29" s="51" t="s">
        <v>8</v>
      </c>
      <c r="DJ29" s="52"/>
      <c r="DK29" s="52"/>
      <c r="DL29" s="52"/>
      <c r="DM29" s="52"/>
      <c r="DN29" s="52"/>
      <c r="DO29" s="52"/>
      <c r="DP29" s="52"/>
      <c r="DQ29" s="53"/>
      <c r="DR29" s="54"/>
      <c r="DS29" s="62" t="str">
        <f t="shared" ref="DS29:DS49" si="0">IF(D$15=0,"Введіть оцінку за 1-ий предмет",IF(D$15&lt;100,"Введіть оцінки за 200-бальною шкалою",IF(F$15=0,"Введіть оцінку за 2-ий предмет",IF(F$15&lt;100,"Введіть оцінки за 200-бальною шкалою",IF(H$15+J$15+L$15+O$15+Q$15&gt;200,"Виберіть тільки один 3-ій предмет",IF(CS29&gt;100,IF(O$17=0,"Позначте Так або Ні в графі підготовчих курсів",IF(D$28=0,"Оберіть спеціальність з переліку зліва",CS29)),IF(CS29&lt;20,"Введіть оцінку за 3-ій предмет","Введіть оцінки за 200-бальною шкалою")))))))</f>
        <v>Введіть оцінку за 1-ий предмет</v>
      </c>
      <c r="DT29" s="60"/>
      <c r="DU29" s="61"/>
    </row>
    <row r="30" spans="1:132" ht="10.5" customHeight="1" thickBot="1" x14ac:dyDescent="0.3">
      <c r="B30" s="27"/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8"/>
      <c r="S30" s="30"/>
      <c r="CS30" s="63">
        <f>ROUND((($D$15*CX30+$F$15*CY30+$J$15*DA30+$L$15*DB30+$O$15*DC30+$Q$15*DD30+$H$15*CZ30)/(CX30+CY30+IF($H$15&gt;0,CZ30,IF($J$15&gt;0,DA30,IF($L$15&gt;0,DB30,IF($O$15&gt;0,DC30,IF($Q$15&gt;0,DD30,10000)))))))*CT$51,3)</f>
        <v>0</v>
      </c>
      <c r="CT30" s="64"/>
      <c r="CU30" s="65"/>
      <c r="CW30" s="48" t="s">
        <v>29</v>
      </c>
      <c r="CX30" s="49">
        <v>0.4</v>
      </c>
      <c r="CY30" s="49">
        <v>0.3</v>
      </c>
      <c r="CZ30" s="49">
        <v>0.3</v>
      </c>
      <c r="DA30" s="49">
        <v>0.4</v>
      </c>
      <c r="DB30" s="49">
        <v>0.2</v>
      </c>
      <c r="DC30" s="49">
        <v>0.2</v>
      </c>
      <c r="DD30" s="49">
        <v>0.2</v>
      </c>
      <c r="DI30" s="51" t="s">
        <v>44</v>
      </c>
      <c r="DJ30" s="52"/>
      <c r="DK30" s="52"/>
      <c r="DL30" s="52"/>
      <c r="DM30" s="52"/>
      <c r="DN30" s="52"/>
      <c r="DO30" s="52"/>
      <c r="DP30" s="52"/>
      <c r="DQ30" s="53"/>
      <c r="DR30" s="54"/>
      <c r="DS30" s="62" t="str">
        <f t="shared" si="0"/>
        <v>Введіть оцінку за 1-ий предмет</v>
      </c>
      <c r="DT30" s="60"/>
      <c r="DU30" s="61"/>
    </row>
    <row r="31" spans="1:132" ht="25.5" thickBot="1" x14ac:dyDescent="0.3">
      <c r="CS31" s="63">
        <f>ROUND((($D$15*CX31+$F$15*CY31+$J$15*DA31+$L$15*DB31+$O$15*DC31+$Q$15*DD31+$H$15*CZ31)/(CX31+CY31+IF($H$15&gt;0,CZ31,IF($J$15&gt;0,DA31,IF($L$15&gt;0,DB31,IF($O$15&gt;0,DC31,IF($Q$15&gt;0,DD31,10000)))))))*CT$51,3)</f>
        <v>0</v>
      </c>
      <c r="CT31" s="64"/>
      <c r="CU31" s="65"/>
      <c r="CW31" s="48" t="s">
        <v>9</v>
      </c>
      <c r="CX31" s="49">
        <v>0.35</v>
      </c>
      <c r="CY31" s="49">
        <v>0.4</v>
      </c>
      <c r="CZ31" s="49">
        <v>0.25</v>
      </c>
      <c r="DA31" s="49">
        <v>0.25</v>
      </c>
      <c r="DB31" s="49">
        <v>0.2</v>
      </c>
      <c r="DC31" s="49">
        <v>0.2</v>
      </c>
      <c r="DD31" s="49">
        <v>0.2</v>
      </c>
      <c r="DI31" s="51" t="s">
        <v>9</v>
      </c>
      <c r="DJ31" s="52"/>
      <c r="DK31" s="52"/>
      <c r="DL31" s="52"/>
      <c r="DM31" s="52"/>
      <c r="DN31" s="52"/>
      <c r="DO31" s="52"/>
      <c r="DP31" s="52"/>
      <c r="DQ31" s="53"/>
      <c r="DR31" s="54"/>
      <c r="DS31" s="62" t="str">
        <f t="shared" si="0"/>
        <v>Введіть оцінку за 1-ий предмет</v>
      </c>
      <c r="DT31" s="60"/>
      <c r="DU31" s="61"/>
    </row>
    <row r="32" spans="1:132" ht="25.5" thickBot="1" x14ac:dyDescent="0.3">
      <c r="CS32" s="63">
        <f>ROUND((($D$15*CX32+$F$15*CY32+$J$15*DA32+$L$15*DB32+$O$15*DC32+$Q$15*DD32+$H$15*CZ32)/(CX32+CY32+IF($H$15&gt;0,CZ32,IF($J$15&gt;0,DA32,IF($L$15&gt;0,DB32,IF($O$15&gt;0,DC32,IF($Q$15&gt;0,DD32,10000)))))))*CT$51,3)</f>
        <v>0</v>
      </c>
      <c r="CT32" s="64"/>
      <c r="CU32" s="65"/>
      <c r="CW32" s="48" t="s">
        <v>10</v>
      </c>
      <c r="CX32" s="49">
        <v>0.35</v>
      </c>
      <c r="CY32" s="49">
        <v>0.4</v>
      </c>
      <c r="CZ32" s="49">
        <v>0.25</v>
      </c>
      <c r="DA32" s="49">
        <v>0.25</v>
      </c>
      <c r="DB32" s="49">
        <v>0.2</v>
      </c>
      <c r="DC32" s="49">
        <v>0.2</v>
      </c>
      <c r="DD32" s="49">
        <v>0.2</v>
      </c>
      <c r="DI32" s="51" t="s">
        <v>10</v>
      </c>
      <c r="DJ32" s="52"/>
      <c r="DK32" s="52"/>
      <c r="DL32" s="52"/>
      <c r="DM32" s="52"/>
      <c r="DN32" s="52"/>
      <c r="DO32" s="52"/>
      <c r="DP32" s="52"/>
      <c r="DQ32" s="53"/>
      <c r="DR32" s="54"/>
      <c r="DS32" s="62" t="str">
        <f t="shared" si="0"/>
        <v>Введіть оцінку за 1-ий предмет</v>
      </c>
      <c r="DT32" s="60"/>
      <c r="DU32" s="61"/>
    </row>
    <row r="33" spans="97:125" ht="25.5" thickBot="1" x14ac:dyDescent="0.3">
      <c r="CS33" s="63">
        <f>ROUND((($D$15*CX33+$F$15*CY33+$J$15*DA33+$L$15*DB33+$O$15*DC33+$Q$15*DD33+$H$15*CZ33)/(CX33+CY33+IF($H$15&gt;0,CZ33,IF($J$15&gt;0,DA33,IF($L$15&gt;0,DB33,IF($O$15&gt;0,DC33,IF($Q$15&gt;0,DD33,10000)))))))*CT$51,3)</f>
        <v>0</v>
      </c>
      <c r="CT33" s="64"/>
      <c r="CU33" s="65"/>
      <c r="CW33" s="48" t="s">
        <v>11</v>
      </c>
      <c r="CX33" s="49">
        <v>0.35</v>
      </c>
      <c r="CY33" s="49">
        <v>0.4</v>
      </c>
      <c r="CZ33" s="49">
        <v>0.25</v>
      </c>
      <c r="DA33" s="49">
        <v>0.25</v>
      </c>
      <c r="DB33" s="49">
        <v>0.2</v>
      </c>
      <c r="DC33" s="49">
        <v>0.2</v>
      </c>
      <c r="DD33" s="49">
        <v>0.2</v>
      </c>
      <c r="DI33" s="51" t="s">
        <v>11</v>
      </c>
      <c r="DJ33" s="52"/>
      <c r="DK33" s="52"/>
      <c r="DL33" s="52"/>
      <c r="DM33" s="52"/>
      <c r="DN33" s="52"/>
      <c r="DO33" s="52"/>
      <c r="DP33" s="52"/>
      <c r="DQ33" s="53"/>
      <c r="DR33" s="54"/>
      <c r="DS33" s="62" t="str">
        <f t="shared" si="0"/>
        <v>Введіть оцінку за 1-ий предмет</v>
      </c>
      <c r="DT33" s="60"/>
      <c r="DU33" s="61"/>
    </row>
    <row r="34" spans="97:125" ht="25.5" thickBot="1" x14ac:dyDescent="0.3">
      <c r="CS34" s="63">
        <f>ROUND((($D$15*CX34+$F$15*CY34+$J$15*DA34+$L$15*DB34+$O$15*DC34+$Q$15*DD34+$H$15*CZ34)/(CX34+CY34+IF($H$15&gt;0,CZ34,IF($J$15&gt;0,DA34,IF($L$15&gt;0,DB34,IF($O$15&gt;0,DC34,IF($Q$15&gt;0,DD34,10000)))))))*CT$51,3)</f>
        <v>0</v>
      </c>
      <c r="CT34" s="64"/>
      <c r="CU34" s="65"/>
      <c r="CW34" s="48" t="s">
        <v>12</v>
      </c>
      <c r="CX34" s="49">
        <v>0.35</v>
      </c>
      <c r="CY34" s="49">
        <v>0.4</v>
      </c>
      <c r="CZ34" s="49">
        <v>0.25</v>
      </c>
      <c r="DA34" s="49">
        <v>0.25</v>
      </c>
      <c r="DB34" s="49">
        <v>0.2</v>
      </c>
      <c r="DC34" s="49">
        <v>0.2</v>
      </c>
      <c r="DD34" s="49">
        <v>0.2</v>
      </c>
      <c r="DI34" s="51" t="s">
        <v>12</v>
      </c>
      <c r="DJ34" s="52"/>
      <c r="DK34" s="52"/>
      <c r="DL34" s="52"/>
      <c r="DM34" s="52"/>
      <c r="DN34" s="52"/>
      <c r="DO34" s="52"/>
      <c r="DP34" s="52"/>
      <c r="DQ34" s="53"/>
      <c r="DR34" s="54"/>
      <c r="DS34" s="62" t="str">
        <f t="shared" si="0"/>
        <v>Введіть оцінку за 1-ий предмет</v>
      </c>
      <c r="DT34" s="60"/>
      <c r="DU34" s="61"/>
    </row>
    <row r="35" spans="97:125" ht="25.5" thickBot="1" x14ac:dyDescent="0.3">
      <c r="CS35" s="63">
        <f>ROUND((($D$15*CX35+$F$15*CY35+$J$15*DA35+$L$15*DB35+$O$15*DC35+$Q$15*DD35+$H$15*CZ35)/(CX35+CY35+IF($H$15&gt;0,CZ35,IF($J$15&gt;0,DA35,IF($L$15&gt;0,DB35,IF($O$15&gt;0,DC35,IF($Q$15&gt;0,DD35,10000)))))))*CT$51,3)</f>
        <v>0</v>
      </c>
      <c r="CT35" s="64"/>
      <c r="CU35" s="65"/>
      <c r="CW35" s="48" t="s">
        <v>13</v>
      </c>
      <c r="CX35" s="49">
        <v>0.3</v>
      </c>
      <c r="CY35" s="49">
        <v>0.35</v>
      </c>
      <c r="CZ35" s="49">
        <v>0.35</v>
      </c>
      <c r="DA35" s="49">
        <v>0.3</v>
      </c>
      <c r="DB35" s="49">
        <v>0.4</v>
      </c>
      <c r="DC35" s="49">
        <v>0.35</v>
      </c>
      <c r="DD35" s="49">
        <v>0.4</v>
      </c>
      <c r="DI35" s="51" t="s">
        <v>13</v>
      </c>
      <c r="DJ35" s="52"/>
      <c r="DK35" s="52"/>
      <c r="DL35" s="52"/>
      <c r="DM35" s="52"/>
      <c r="DN35" s="52"/>
      <c r="DO35" s="52"/>
      <c r="DP35" s="52"/>
      <c r="DQ35" s="53"/>
      <c r="DR35" s="54"/>
      <c r="DS35" s="62" t="str">
        <f t="shared" si="0"/>
        <v>Введіть оцінку за 1-ий предмет</v>
      </c>
      <c r="DT35" s="60"/>
      <c r="DU35" s="61"/>
    </row>
    <row r="36" spans="97:125" ht="25.5" thickBot="1" x14ac:dyDescent="0.3">
      <c r="CS36" s="63">
        <f>ROUND((($D$15*CX36+$F$15*CY36+$J$15*DA36+$L$15*DB36+$O$15*DC36+$Q$15*DD36+$H$15*CZ36)/(CX36+CY36+IF($H$15&gt;0,CZ36,IF($J$15&gt;0,DA36,IF($L$15&gt;0,DB36,IF($O$15&gt;0,DC36,IF($Q$15&gt;0,DD36,10000)))))))*CT$51,3)</f>
        <v>0</v>
      </c>
      <c r="CT36" s="64"/>
      <c r="CU36" s="65"/>
      <c r="CW36" s="48" t="s">
        <v>14</v>
      </c>
      <c r="CX36" s="49">
        <v>0.3</v>
      </c>
      <c r="CY36" s="49">
        <v>0.5</v>
      </c>
      <c r="CZ36" s="49">
        <v>0.2</v>
      </c>
      <c r="DA36" s="49">
        <v>0.3</v>
      </c>
      <c r="DB36" s="49">
        <v>0.2</v>
      </c>
      <c r="DC36" s="49">
        <v>0.4</v>
      </c>
      <c r="DD36" s="49">
        <v>0.2</v>
      </c>
      <c r="DI36" s="51" t="s">
        <v>14</v>
      </c>
      <c r="DJ36" s="52"/>
      <c r="DK36" s="52"/>
      <c r="DL36" s="52"/>
      <c r="DM36" s="52"/>
      <c r="DN36" s="52"/>
      <c r="DO36" s="52"/>
      <c r="DP36" s="52"/>
      <c r="DQ36" s="53"/>
      <c r="DR36" s="54"/>
      <c r="DS36" s="62" t="str">
        <f t="shared" si="0"/>
        <v>Введіть оцінку за 1-ий предмет</v>
      </c>
      <c r="DT36" s="60"/>
      <c r="DU36" s="61"/>
    </row>
    <row r="37" spans="97:125" ht="25.5" thickBot="1" x14ac:dyDescent="0.3">
      <c r="CS37" s="63">
        <f>ROUND((($D$15*CX37+$F$15*CY37+$J$15*DA37+$L$15*DB37+$O$15*DC37+$Q$15*DD37+$H$15*CZ37)/(CX37+CY37+IF($H$15&gt;0,CZ37,IF($J$15&gt;0,DA37,IF($L$15&gt;0,DB37,IF($O$15&gt;0,DC37,IF($Q$15&gt;0,DD37,10000)))))))*CT$51,3)</f>
        <v>0</v>
      </c>
      <c r="CT37" s="64"/>
      <c r="CU37" s="65"/>
      <c r="CW37" s="48" t="s">
        <v>15</v>
      </c>
      <c r="CX37" s="49">
        <v>0.3</v>
      </c>
      <c r="CY37" s="49">
        <v>0.5</v>
      </c>
      <c r="CZ37" s="49">
        <v>0.2</v>
      </c>
      <c r="DA37" s="49">
        <v>0.3</v>
      </c>
      <c r="DB37" s="49">
        <v>0.2</v>
      </c>
      <c r="DC37" s="49">
        <v>0.4</v>
      </c>
      <c r="DD37" s="49">
        <v>0.2</v>
      </c>
      <c r="DI37" s="51" t="s">
        <v>15</v>
      </c>
      <c r="DJ37" s="52"/>
      <c r="DK37" s="52"/>
      <c r="DL37" s="52"/>
      <c r="DM37" s="52"/>
      <c r="DN37" s="52"/>
      <c r="DO37" s="52"/>
      <c r="DP37" s="52"/>
      <c r="DQ37" s="53"/>
      <c r="DR37" s="54"/>
      <c r="DS37" s="62" t="str">
        <f t="shared" si="0"/>
        <v>Введіть оцінку за 1-ий предмет</v>
      </c>
      <c r="DT37" s="60"/>
      <c r="DU37" s="61"/>
    </row>
    <row r="38" spans="97:125" ht="25.5" thickBot="1" x14ac:dyDescent="0.3">
      <c r="CS38" s="63">
        <f>IF(O$17="так",ROUND((10+($D$15*CX38+$F$15*CY38+$J$15*DA38+$L$15*DB38+$O$15*DC38+$Q$15*DD38+$H$15*CZ38)/(CX38+CY38+IF($H$15&gt;0,CZ38,IF($J$15&gt;0,DA38,IF($L$15&gt;0,DB38,IF($O$15&gt;0,DC38,IF($Q$15&gt;0,DD38,10000)))))))*CT$51*CT$52,3),ROUND((($D$15*CX38+$F$15*CY38+$J$15*DA38+$L$15*DB38+$O$15*DC38+$Q$15*DD38+$H$15*CZ38)/(CX38+CY38+IF($H$15&gt;0,CZ38,IF($J$15&gt;0,DA38,IF($L$15&gt;0,DB38,IF($O$15&gt;0,DC38,IF($Q$15&gt;0,DD38,10000)))))))*CT$51*CT$52,3))</f>
        <v>0</v>
      </c>
      <c r="CT38" s="64"/>
      <c r="CU38" s="65"/>
      <c r="CW38" s="48" t="s">
        <v>16</v>
      </c>
      <c r="CX38" s="49">
        <v>0.3</v>
      </c>
      <c r="CY38" s="49">
        <v>0.5</v>
      </c>
      <c r="CZ38" s="49">
        <v>0.2</v>
      </c>
      <c r="DA38" s="49">
        <v>0.25</v>
      </c>
      <c r="DB38" s="49">
        <v>0.2</v>
      </c>
      <c r="DC38" s="49">
        <v>0.5</v>
      </c>
      <c r="DD38" s="49">
        <v>0.2</v>
      </c>
      <c r="DI38" s="51" t="s">
        <v>16</v>
      </c>
      <c r="DJ38" s="52"/>
      <c r="DK38" s="52"/>
      <c r="DL38" s="52"/>
      <c r="DM38" s="52"/>
      <c r="DN38" s="52"/>
      <c r="DO38" s="52"/>
      <c r="DP38" s="52"/>
      <c r="DQ38" s="53"/>
      <c r="DR38" s="54"/>
      <c r="DS38" s="62" t="str">
        <f t="shared" si="0"/>
        <v>Введіть оцінку за 1-ий предмет</v>
      </c>
      <c r="DT38" s="60"/>
      <c r="DU38" s="61"/>
    </row>
    <row r="39" spans="97:125" ht="25.5" thickBot="1" x14ac:dyDescent="0.3">
      <c r="CS39" s="63">
        <f>IF(O$17="так",ROUND((10+($D$15*CX39+$F$15*CY39+$J$15*DA39+$L$15*DB39+$O$15*DC39+$Q$15*DD39+$H$15*CZ39)/(CX39+CY39+IF($H$15&gt;0,CZ39,IF($J$15&gt;0,DA39,IF($L$15&gt;0,DB39,IF($O$15&gt;0,DC39,IF($Q$15&gt;0,DD39,10000)))))))*CT$51*CT$52,3),ROUND((($D$15*CX39+$F$15*CY39+$J$15*DA39+$L$15*DB39+$O$15*DC39+$Q$15*DD39+$H$15*CZ39)/(CX39+CY39+IF($H$15&gt;0,CZ39,IF($J$15&gt;0,DA39,IF($L$15&gt;0,DB39,IF($O$15&gt;0,DC39,IF($Q$15&gt;0,DD39,10000)))))))*CT$51*CT$52,3))</f>
        <v>0</v>
      </c>
      <c r="CT39" s="64"/>
      <c r="CU39" s="65"/>
      <c r="CW39" s="48" t="s">
        <v>17</v>
      </c>
      <c r="CX39" s="49">
        <v>0.3</v>
      </c>
      <c r="CY39" s="49">
        <v>0.5</v>
      </c>
      <c r="CZ39" s="49">
        <v>0.2</v>
      </c>
      <c r="DA39" s="49">
        <v>0.25</v>
      </c>
      <c r="DB39" s="49">
        <v>0.2</v>
      </c>
      <c r="DC39" s="49">
        <v>0.5</v>
      </c>
      <c r="DD39" s="49">
        <v>0.2</v>
      </c>
      <c r="DI39" s="51" t="s">
        <v>17</v>
      </c>
      <c r="DJ39" s="52"/>
      <c r="DK39" s="52"/>
      <c r="DL39" s="52"/>
      <c r="DM39" s="52"/>
      <c r="DN39" s="52"/>
      <c r="DO39" s="52"/>
      <c r="DP39" s="52"/>
      <c r="DQ39" s="53"/>
      <c r="DR39" s="54"/>
      <c r="DS39" s="62" t="str">
        <f t="shared" si="0"/>
        <v>Введіть оцінку за 1-ий предмет</v>
      </c>
      <c r="DT39" s="60"/>
      <c r="DU39" s="61"/>
    </row>
    <row r="40" spans="97:125" ht="25.5" thickBot="1" x14ac:dyDescent="0.3">
      <c r="CS40" s="63">
        <f>IF(O$17="так",ROUND((10+($D$15*CX40+$F$15*CY40+$J$15*DA40+$L$15*DB40+$O$15*DC40+$Q$15*DD40+$H$15*CZ40)/(CX40+CY40+IF($H$15&gt;0,CZ40,IF($J$15&gt;0,DA40,IF($L$15&gt;0,DB40,IF($O$15&gt;0,DC40,IF($Q$15&gt;0,DD40,10000)))))))*CT$51*CT$52,3),ROUND((($D$15*CX40+$F$15*CY40+$J$15*DA40+$L$15*DB40+$O$15*DC40+$Q$15*DD40+$H$15*CZ40)/(CX40+CY40+IF($H$15&gt;0,CZ40,IF($J$15&gt;0,DA40,IF($L$15&gt;0,DB40,IF($O$15&gt;0,DC40,IF($Q$15&gt;0,DD40,10000)))))))*CT$51*CT$52,3))</f>
        <v>0</v>
      </c>
      <c r="CT40" s="64"/>
      <c r="CU40" s="65"/>
      <c r="CW40" s="48" t="s">
        <v>18</v>
      </c>
      <c r="CX40" s="49">
        <v>0.3</v>
      </c>
      <c r="CY40" s="49">
        <v>0.5</v>
      </c>
      <c r="CZ40" s="49">
        <v>0.2</v>
      </c>
      <c r="DA40" s="49">
        <v>0.25</v>
      </c>
      <c r="DB40" s="49">
        <v>0.2</v>
      </c>
      <c r="DC40" s="49">
        <v>0.5</v>
      </c>
      <c r="DD40" s="49">
        <v>0.2</v>
      </c>
      <c r="DI40" s="51" t="s">
        <v>18</v>
      </c>
      <c r="DJ40" s="52"/>
      <c r="DK40" s="52"/>
      <c r="DL40" s="52"/>
      <c r="DM40" s="52"/>
      <c r="DN40" s="52"/>
      <c r="DO40" s="52"/>
      <c r="DP40" s="52"/>
      <c r="DQ40" s="53"/>
      <c r="DR40" s="54"/>
      <c r="DS40" s="62" t="str">
        <f t="shared" si="0"/>
        <v>Введіть оцінку за 1-ий предмет</v>
      </c>
      <c r="DT40" s="60"/>
      <c r="DU40" s="61"/>
    </row>
    <row r="41" spans="97:125" ht="25.5" thickBot="1" x14ac:dyDescent="0.3">
      <c r="CS41" s="63">
        <f>IF(O$17="так",ROUND((10+($D$15*CX41+$F$15*CY41+$J$15*DA41+$L$15*DB41+$O$15*DC41+$Q$15*DD41+$H$15*CZ41)/(CX41+CY41+IF($H$15&gt;0,CZ41,IF($J$15&gt;0,DA41,IF($L$15&gt;0,DB41,IF($O$15&gt;0,DC41,IF($Q$15&gt;0,DD41,10000)))))))*CT$51*CT$52,3),ROUND((($D$15*CX41+$F$15*CY41+$J$15*DA41+$L$15*DB41+$O$15*DC41+$Q$15*DD41+$H$15*CZ41)/(CX41+CY41+IF($H$15&gt;0,CZ41,IF($J$15&gt;0,DA41,IF($L$15&gt;0,DB41,IF($O$15&gt;0,DC41,IF($Q$15&gt;0,DD41,10000)))))))*CT$51*CT$52,3))</f>
        <v>0</v>
      </c>
      <c r="CT41" s="64"/>
      <c r="CU41" s="65"/>
      <c r="CW41" s="48" t="s">
        <v>19</v>
      </c>
      <c r="CX41" s="49">
        <v>0.3</v>
      </c>
      <c r="CY41" s="49">
        <v>0.5</v>
      </c>
      <c r="CZ41" s="49">
        <v>0.2</v>
      </c>
      <c r="DA41" s="49">
        <v>0.25</v>
      </c>
      <c r="DB41" s="49">
        <v>0.2</v>
      </c>
      <c r="DC41" s="49">
        <v>0.5</v>
      </c>
      <c r="DD41" s="49">
        <v>0.2</v>
      </c>
      <c r="DI41" s="51" t="s">
        <v>19</v>
      </c>
      <c r="DJ41" s="52"/>
      <c r="DK41" s="52"/>
      <c r="DL41" s="52"/>
      <c r="DM41" s="52"/>
      <c r="DN41" s="52"/>
      <c r="DO41" s="52"/>
      <c r="DP41" s="52"/>
      <c r="DQ41" s="53"/>
      <c r="DR41" s="54"/>
      <c r="DS41" s="62" t="str">
        <f t="shared" si="0"/>
        <v>Введіть оцінку за 1-ий предмет</v>
      </c>
      <c r="DT41" s="60"/>
      <c r="DU41" s="61"/>
    </row>
    <row r="42" spans="97:125" ht="25.5" thickBot="1" x14ac:dyDescent="0.3">
      <c r="CS42" s="63">
        <f>IF(O$17="так",ROUND((10+($D$15*CX42+$F$15*CY42+$J$15*DA42+$L$15*DB42+$O$15*DC42+$Q$15*DD42+$H$15*CZ42)/(CX42+CY42+IF($H$15&gt;0,CZ42,IF($J$15&gt;0,DA42,IF($L$15&gt;0,DB42,IF($O$15&gt;0,DC42,IF($Q$15&gt;0,DD42,10000)))))))*CT$51*CT$52,3),ROUND((($D$15*CX42+$F$15*CY42+$J$15*DA42+$L$15*DB42+$O$15*DC42+$Q$15*DD42+$H$15*CZ42)/(CX42+CY42+IF($H$15&gt;0,CZ42,IF($J$15&gt;0,DA42,IF($L$15&gt;0,DB42,IF($O$15&gt;0,DC42,IF($Q$15&gt;0,DD42,10000)))))))*CT$51*CT$52,3))</f>
        <v>0</v>
      </c>
      <c r="CT42" s="64"/>
      <c r="CU42" s="65"/>
      <c r="CW42" s="48" t="s">
        <v>20</v>
      </c>
      <c r="CX42" s="49">
        <v>0.3</v>
      </c>
      <c r="CY42" s="49">
        <v>0.5</v>
      </c>
      <c r="CZ42" s="49">
        <v>0.2</v>
      </c>
      <c r="DA42" s="49">
        <v>0.25</v>
      </c>
      <c r="DB42" s="49">
        <v>0.2</v>
      </c>
      <c r="DC42" s="49">
        <v>0.5</v>
      </c>
      <c r="DD42" s="49">
        <v>0.2</v>
      </c>
      <c r="DI42" s="51" t="s">
        <v>20</v>
      </c>
      <c r="DJ42" s="52"/>
      <c r="DK42" s="52"/>
      <c r="DL42" s="52"/>
      <c r="DM42" s="52"/>
      <c r="DN42" s="52"/>
      <c r="DO42" s="52"/>
      <c r="DP42" s="52"/>
      <c r="DQ42" s="53"/>
      <c r="DR42" s="54"/>
      <c r="DS42" s="62" t="str">
        <f t="shared" si="0"/>
        <v>Введіть оцінку за 1-ий предмет</v>
      </c>
      <c r="DT42" s="60"/>
      <c r="DU42" s="61"/>
    </row>
    <row r="43" spans="97:125" ht="25.5" thickBot="1" x14ac:dyDescent="0.3">
      <c r="CS43" s="63">
        <f>IF(O$17="так",ROUND((10+($D$15*CX43+$F$15*CY43+$J$15*DA43+$L$15*DB43+$O$15*DC43+$Q$15*DD43+$H$15*CZ43)/(CX43+CY43+IF($H$15&gt;0,CZ43,IF($J$15&gt;0,DA43,IF($L$15&gt;0,DB43,IF($O$15&gt;0,DC43,IF($Q$15&gt;0,DD43,10000)))))))*CT$51*CT$52,3),ROUND((($D$15*CX43+$F$15*CY43+$J$15*DA43+$L$15*DB43+$O$15*DC43+$Q$15*DD43+$H$15*CZ43)/(CX43+CY43+IF($H$15&gt;0,CZ43,IF($J$15&gt;0,DA43,IF($L$15&gt;0,DB43,IF($O$15&gt;0,DC43,IF($Q$15&gt;0,DD43,10000)))))))*CT$51*CT$52,3))</f>
        <v>0</v>
      </c>
      <c r="CT43" s="64"/>
      <c r="CU43" s="65"/>
      <c r="CW43" s="48" t="s">
        <v>21</v>
      </c>
      <c r="CX43" s="49">
        <v>0.3</v>
      </c>
      <c r="CY43" s="49">
        <v>0.5</v>
      </c>
      <c r="CZ43" s="49">
        <v>0.2</v>
      </c>
      <c r="DA43" s="49">
        <v>0.25</v>
      </c>
      <c r="DB43" s="49">
        <v>0.3</v>
      </c>
      <c r="DC43" s="49">
        <v>0.2</v>
      </c>
      <c r="DD43" s="49">
        <v>0.5</v>
      </c>
      <c r="DI43" s="51" t="s">
        <v>21</v>
      </c>
      <c r="DJ43" s="52"/>
      <c r="DK43" s="52"/>
      <c r="DL43" s="52"/>
      <c r="DM43" s="52"/>
      <c r="DN43" s="52"/>
      <c r="DO43" s="52"/>
      <c r="DP43" s="52"/>
      <c r="DQ43" s="53"/>
      <c r="DR43" s="54"/>
      <c r="DS43" s="62" t="str">
        <f t="shared" si="0"/>
        <v>Введіть оцінку за 1-ий предмет</v>
      </c>
      <c r="DT43" s="60"/>
      <c r="DU43" s="61"/>
    </row>
    <row r="44" spans="97:125" ht="25.5" thickBot="1" x14ac:dyDescent="0.3">
      <c r="CS44" s="63">
        <f>IF(O$17="так",ROUND((10+($D$15*CX44+$F$15*CY44+$J$15*DA44+$L$15*DB44+$O$15*DC44+$Q$15*DD44+$H$15*CZ44)/(CX44+CY44+IF($H$15&gt;0,CZ44,IF($J$15&gt;0,DA44,IF($L$15&gt;0,DB44,IF($O$15&gt;0,DC44,IF($Q$15&gt;0,DD44,10000)))))))*CT$51*CT$52,3),ROUND((($D$15*CX44+$F$15*CY44+$J$15*DA44+$L$15*DB44+$O$15*DC44+$Q$15*DD44+$H$15*CZ44)/(CX44+CY44+IF($H$15&gt;0,CZ44,IF($J$15&gt;0,DA44,IF($L$15&gt;0,DB44,IF($O$15&gt;0,DC44,IF($Q$15&gt;0,DD44,10000)))))))*CT$51*CT$52,3))</f>
        <v>0</v>
      </c>
      <c r="CT44" s="64"/>
      <c r="CU44" s="65"/>
      <c r="CW44" s="48" t="s">
        <v>22</v>
      </c>
      <c r="CX44" s="49">
        <v>0.3</v>
      </c>
      <c r="CY44" s="49">
        <v>0.5</v>
      </c>
      <c r="CZ44" s="49">
        <v>0.2</v>
      </c>
      <c r="DA44" s="49">
        <v>0.25</v>
      </c>
      <c r="DB44" s="49">
        <v>0.2</v>
      </c>
      <c r="DC44" s="49">
        <v>0.5</v>
      </c>
      <c r="DD44" s="49">
        <v>0.2</v>
      </c>
      <c r="DI44" s="51" t="s">
        <v>22</v>
      </c>
      <c r="DJ44" s="52"/>
      <c r="DK44" s="52"/>
      <c r="DL44" s="52"/>
      <c r="DM44" s="52"/>
      <c r="DN44" s="52"/>
      <c r="DO44" s="52"/>
      <c r="DP44" s="52"/>
      <c r="DQ44" s="53"/>
      <c r="DR44" s="54"/>
      <c r="DS44" s="62" t="str">
        <f t="shared" si="0"/>
        <v>Введіть оцінку за 1-ий предмет</v>
      </c>
      <c r="DT44" s="60"/>
      <c r="DU44" s="61"/>
    </row>
    <row r="45" spans="97:125" ht="25.5" thickBot="1" x14ac:dyDescent="0.3">
      <c r="CS45" s="63">
        <f>IF(O$17="так",ROUND((10+($D$15*CX45+$F$15*CY45+$J$15*DA45+$L$15*DB45+$O$15*DC45+$Q$15*DD45+$H$15*CZ45)/(CX45+CY45+IF($H$15&gt;0,CZ45,IF($J$15&gt;0,DA45,IF($L$15&gt;0,DB45,IF($O$15&gt;0,DC45,IF($Q$15&gt;0,DD45,10000)))))))*CT$51*CT$52,3),ROUND((($D$15*CX45+$F$15*CY45+$J$15*DA45+$L$15*DB45+$O$15*DC45+$Q$15*DD45+$H$15*CZ45)/(CX45+CY45+IF($H$15&gt;0,CZ45,IF($J$15&gt;0,DA45,IF($L$15&gt;0,DB45,IF($O$15&gt;0,DC45,IF($Q$15&gt;0,DD45,10000)))))))*CT$51*CT$52,3))</f>
        <v>0</v>
      </c>
      <c r="CT45" s="64"/>
      <c r="CU45" s="65"/>
      <c r="CW45" s="48" t="s">
        <v>23</v>
      </c>
      <c r="CX45" s="49">
        <v>0.3</v>
      </c>
      <c r="CY45" s="49">
        <v>0.5</v>
      </c>
      <c r="CZ45" s="49">
        <v>0.2</v>
      </c>
      <c r="DA45" s="49">
        <v>0.25</v>
      </c>
      <c r="DB45" s="49">
        <v>0.2</v>
      </c>
      <c r="DC45" s="49">
        <v>0.5</v>
      </c>
      <c r="DD45" s="49">
        <v>0.2</v>
      </c>
      <c r="DI45" s="51" t="s">
        <v>23</v>
      </c>
      <c r="DJ45" s="52"/>
      <c r="DK45" s="52"/>
      <c r="DL45" s="52"/>
      <c r="DM45" s="52"/>
      <c r="DN45" s="52"/>
      <c r="DO45" s="52"/>
      <c r="DP45" s="52"/>
      <c r="DQ45" s="53"/>
      <c r="DR45" s="54"/>
      <c r="DS45" s="62" t="str">
        <f t="shared" si="0"/>
        <v>Введіть оцінку за 1-ий предмет</v>
      </c>
      <c r="DT45" s="60"/>
      <c r="DU45" s="61"/>
    </row>
    <row r="46" spans="97:125" ht="25.5" thickBot="1" x14ac:dyDescent="0.3">
      <c r="CS46" s="63">
        <f>IF(O$17="так",ROUND((10+($D$15*CX46+$F$15*CY46+$J$15*DA46+$L$15*DB46+$O$15*DC46+$Q$15*DD46+$H$15*CZ46)/(CX46+CY46+IF($H$15&gt;0,CZ46,IF($J$15&gt;0,DA46,IF($L$15&gt;0,DB46,IF($O$15&gt;0,DC46,IF($Q$15&gt;0,DD46,10000)))))))*CT$51*CT$52,3),ROUND((($D$15*CX46+$F$15*CY46+$J$15*DA46+$L$15*DB46+$O$15*DC46+$Q$15*DD46+$H$15*CZ46)/(CX46+CY46+IF($H$15&gt;0,CZ46,IF($J$15&gt;0,DA46,IF($L$15&gt;0,DB46,IF($O$15&gt;0,DC46,IF($Q$15&gt;0,DD46,10000)))))))*CT$51*CT$52,3))</f>
        <v>0</v>
      </c>
      <c r="CT46" s="64"/>
      <c r="CU46" s="65"/>
      <c r="CW46" s="48" t="s">
        <v>24</v>
      </c>
      <c r="CX46" s="49">
        <v>0.3</v>
      </c>
      <c r="CY46" s="49">
        <v>0.5</v>
      </c>
      <c r="CZ46" s="49">
        <v>0.2</v>
      </c>
      <c r="DA46" s="49">
        <v>0.25</v>
      </c>
      <c r="DB46" s="49">
        <v>0.2</v>
      </c>
      <c r="DC46" s="49">
        <v>0.5</v>
      </c>
      <c r="DD46" s="49">
        <v>0.2</v>
      </c>
      <c r="DI46" s="51" t="s">
        <v>24</v>
      </c>
      <c r="DJ46" s="52"/>
      <c r="DK46" s="52"/>
      <c r="DL46" s="52"/>
      <c r="DM46" s="52"/>
      <c r="DN46" s="52"/>
      <c r="DO46" s="52"/>
      <c r="DP46" s="52"/>
      <c r="DQ46" s="53"/>
      <c r="DR46" s="54"/>
      <c r="DS46" s="62" t="str">
        <f t="shared" si="0"/>
        <v>Введіть оцінку за 1-ий предмет</v>
      </c>
      <c r="DT46" s="60"/>
      <c r="DU46" s="61"/>
    </row>
    <row r="47" spans="97:125" ht="25.5" thickBot="1" x14ac:dyDescent="0.3">
      <c r="CS47" s="63">
        <f>ROUND((($D$15*CX47+$F$15*CY47+$J$15*DA47+$L$15*DB47+$O$15*DC47+$Q$15*DD47+$H$15*CZ47)/(CX47+CY47+IF($H$15&gt;0,CZ47,IF($J$15&gt;0,DA47,IF($L$15&gt;0,DB47,IF($O$15&gt;0,DC47,IF($Q$15&gt;0,DD47,10000)))))))*CT$51,3)</f>
        <v>0</v>
      </c>
      <c r="CT47" s="64"/>
      <c r="CU47" s="65"/>
      <c r="CW47" s="48" t="s">
        <v>25</v>
      </c>
      <c r="CX47" s="49">
        <v>0.3</v>
      </c>
      <c r="CY47" s="49">
        <v>0.5</v>
      </c>
      <c r="CZ47" s="49">
        <v>0.2</v>
      </c>
      <c r="DA47" s="49">
        <v>0.25</v>
      </c>
      <c r="DB47" s="49">
        <v>0.2</v>
      </c>
      <c r="DC47" s="49">
        <v>0.5</v>
      </c>
      <c r="DD47" s="49">
        <v>0.2</v>
      </c>
      <c r="DI47" s="51" t="s">
        <v>25</v>
      </c>
      <c r="DJ47" s="52"/>
      <c r="DK47" s="52"/>
      <c r="DL47" s="52"/>
      <c r="DM47" s="52"/>
      <c r="DN47" s="52"/>
      <c r="DO47" s="52"/>
      <c r="DP47" s="52"/>
      <c r="DQ47" s="53"/>
      <c r="DR47" s="54"/>
      <c r="DS47" s="62" t="str">
        <f t="shared" si="0"/>
        <v>Введіть оцінку за 1-ий предмет</v>
      </c>
      <c r="DT47" s="60"/>
      <c r="DU47" s="61"/>
    </row>
    <row r="48" spans="97:125" ht="25.5" thickBot="1" x14ac:dyDescent="0.3">
      <c r="CS48" s="63">
        <f>IF(O$17="так",ROUND((10+($D$15*CX48+$F$15*CY48+$J$15*DA48+$L$15*DB48+$O$15*DC48+$Q$15*DD48+$H$15*CZ48)/(CX48+CY48+IF($H$15&gt;0,CZ48,IF($J$15&gt;0,DA48,IF($L$15&gt;0,DB48,IF($O$15&gt;0,DC48,IF($Q$15&gt;0,DD48,10000)))))))*CT$51*CT$52,3),ROUND((($D$15*CX48+$F$15*CY48+$J$15*DA48+$L$15*DB48+$O$15*DC48+$Q$15*DD48+$H$15*CZ48)/(CX48+CY48+IF($H$15&gt;0,CZ48,IF($J$15&gt;0,DA48,IF($L$15&gt;0,DB48,IF($O$15&gt;0,DC48,IF($Q$15&gt;0,DD48,10000)))))))*CT$51*CT$52,3))</f>
        <v>0</v>
      </c>
      <c r="CT48" s="64"/>
      <c r="CU48" s="65"/>
      <c r="CW48" s="48" t="s">
        <v>26</v>
      </c>
      <c r="CX48" s="49">
        <v>0.3</v>
      </c>
      <c r="CY48" s="49">
        <v>0.5</v>
      </c>
      <c r="CZ48" s="49">
        <v>0.2</v>
      </c>
      <c r="DA48" s="49">
        <v>0.5</v>
      </c>
      <c r="DB48" s="49">
        <v>0.2</v>
      </c>
      <c r="DC48" s="49">
        <v>0.5</v>
      </c>
      <c r="DD48" s="49">
        <v>0.2</v>
      </c>
      <c r="DI48" s="51" t="s">
        <v>26</v>
      </c>
      <c r="DJ48" s="52"/>
      <c r="DK48" s="52"/>
      <c r="DL48" s="52"/>
      <c r="DM48" s="52"/>
      <c r="DN48" s="52"/>
      <c r="DO48" s="52"/>
      <c r="DP48" s="52"/>
      <c r="DQ48" s="53"/>
      <c r="DR48" s="54"/>
      <c r="DS48" s="62" t="str">
        <f t="shared" si="0"/>
        <v>Введіть оцінку за 1-ий предмет</v>
      </c>
      <c r="DT48" s="60"/>
      <c r="DU48" s="61"/>
    </row>
    <row r="49" spans="97:125" ht="25.5" thickBot="1" x14ac:dyDescent="0.3">
      <c r="CS49" s="63">
        <f>IF(O$17="так",ROUND((10+($D$15*CX49+$F$15*CY49+$J$15*DA49+$L$15*DB49+$O$15*DC49+$Q$15*DD49+$H$15*CZ49)/(CX49+CY49+IF($H$15&gt;0,CZ49,IF($J$15&gt;0,DA49,IF($L$15&gt;0,DB49,IF($O$15&gt;0,DC49,IF($Q$15&gt;0,DD49,10000)))))))*CT$51*CT$52,3),ROUND((($D$15*CX49+$F$15*CY49+$J$15*DA49+$L$15*DB49+$O$15*DC49+$Q$15*DD49+$H$15*CZ49)/(CX49+CY49+IF($H$15&gt;0,CZ49,IF($J$15&gt;0,DA49,IF($L$15&gt;0,DB49,IF($O$15&gt;0,DC49,IF($Q$15&gt;0,DD49,10000)))))))*CT$51*CT$52,3))</f>
        <v>0</v>
      </c>
      <c r="CT49" s="64"/>
      <c r="CU49" s="65"/>
      <c r="CW49" s="48" t="s">
        <v>27</v>
      </c>
      <c r="CX49" s="49">
        <v>0.3</v>
      </c>
      <c r="CY49" s="49">
        <v>0.5</v>
      </c>
      <c r="CZ49" s="49">
        <v>0.2</v>
      </c>
      <c r="DA49" s="49">
        <v>0.5</v>
      </c>
      <c r="DB49" s="49">
        <v>0.2</v>
      </c>
      <c r="DC49" s="49">
        <v>0.5</v>
      </c>
      <c r="DD49" s="49">
        <v>0.2</v>
      </c>
      <c r="DI49" s="51" t="s">
        <v>45</v>
      </c>
      <c r="DJ49" s="52"/>
      <c r="DK49" s="52"/>
      <c r="DL49" s="52"/>
      <c r="DM49" s="52"/>
      <c r="DN49" s="52"/>
      <c r="DO49" s="52"/>
      <c r="DP49" s="52"/>
      <c r="DQ49" s="53"/>
      <c r="DR49" s="54"/>
      <c r="DS49" s="62" t="str">
        <f t="shared" si="0"/>
        <v>Введіть оцінку за 1-ий предмет</v>
      </c>
      <c r="DT49" s="60"/>
      <c r="DU49" s="61"/>
    </row>
    <row r="50" spans="97:125" ht="15.75" thickBot="1" x14ac:dyDescent="0.3"/>
    <row r="51" spans="97:125" x14ac:dyDescent="0.25">
      <c r="CS51" s="56" t="s">
        <v>41</v>
      </c>
      <c r="CT51" s="57">
        <v>1.07</v>
      </c>
    </row>
    <row r="52" spans="97:125" ht="15.75" thickBot="1" x14ac:dyDescent="0.3">
      <c r="CS52" s="58" t="s">
        <v>42</v>
      </c>
      <c r="CT52" s="59">
        <v>1.02</v>
      </c>
    </row>
  </sheetData>
  <sheetProtection password="A697" sheet="1" objects="1" scenarios="1"/>
  <mergeCells count="33">
    <mergeCell ref="C3:R5"/>
    <mergeCell ref="C7:R8"/>
    <mergeCell ref="D12:F12"/>
    <mergeCell ref="H12:Q12"/>
    <mergeCell ref="D17:L17"/>
    <mergeCell ref="O17:Q17"/>
    <mergeCell ref="CS30:CU30"/>
    <mergeCell ref="CS31:CU31"/>
    <mergeCell ref="C20:R21"/>
    <mergeCell ref="CS28:CU28"/>
    <mergeCell ref="CS29:CU29"/>
    <mergeCell ref="D26:M26"/>
    <mergeCell ref="O26:Q26"/>
    <mergeCell ref="CS34:CU34"/>
    <mergeCell ref="CS35:CU35"/>
    <mergeCell ref="CS32:CU32"/>
    <mergeCell ref="CS33:CU33"/>
    <mergeCell ref="CS49:CU49"/>
    <mergeCell ref="D28:L28"/>
    <mergeCell ref="O28:Q28"/>
    <mergeCell ref="CS47:CU47"/>
    <mergeCell ref="CS48:CU48"/>
    <mergeCell ref="CS45:CU45"/>
    <mergeCell ref="CS46:CU46"/>
    <mergeCell ref="CS43:CU43"/>
    <mergeCell ref="CS44:CU44"/>
    <mergeCell ref="CS38:CU38"/>
    <mergeCell ref="CS36:CU36"/>
    <mergeCell ref="CS37:CU37"/>
    <mergeCell ref="CS41:CU41"/>
    <mergeCell ref="CS42:CU42"/>
    <mergeCell ref="CS39:CU39"/>
    <mergeCell ref="CS40:CU40"/>
  </mergeCells>
  <dataValidations count="2">
    <dataValidation type="list" allowBlank="1" showInputMessage="1" showErrorMessage="1" sqref="O17:Q17">
      <formula1>$CS$23:$CS$24</formula1>
    </dataValidation>
    <dataValidation type="list" allowBlank="1" showInputMessage="1" showErrorMessage="1" sqref="D28:L28">
      <formula1>$DI$28:$DI$49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Кися</dc:creator>
  <cp:lastModifiedBy>user</cp:lastModifiedBy>
  <dcterms:created xsi:type="dcterms:W3CDTF">2023-04-27T23:07:09Z</dcterms:created>
  <dcterms:modified xsi:type="dcterms:W3CDTF">2023-06-21T08:48:47Z</dcterms:modified>
</cp:coreProperties>
</file>